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1005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3" i="1"/>
  <c r="H13" s="1"/>
  <c r="E13"/>
  <c r="D13"/>
  <c r="C13"/>
  <c r="G13" s="1"/>
  <c r="B13"/>
  <c r="F12"/>
  <c r="E12"/>
  <c r="H12" s="1"/>
  <c r="D12"/>
  <c r="C12"/>
  <c r="G12" s="1"/>
  <c r="B12"/>
  <c r="F11"/>
  <c r="H11" s="1"/>
  <c r="E11"/>
  <c r="D11"/>
  <c r="C11"/>
  <c r="G11" s="1"/>
  <c r="B11"/>
  <c r="F10"/>
  <c r="E10"/>
  <c r="H10" s="1"/>
  <c r="D10"/>
  <c r="C10"/>
  <c r="G10" s="1"/>
  <c r="B10"/>
  <c r="F9"/>
  <c r="H9" s="1"/>
  <c r="E9"/>
  <c r="D9"/>
  <c r="C9"/>
  <c r="G9" s="1"/>
  <c r="B9"/>
  <c r="F8"/>
  <c r="E8"/>
  <c r="H8" s="1"/>
  <c r="D8"/>
  <c r="C8"/>
  <c r="G8" s="1"/>
  <c r="B8"/>
  <c r="F7"/>
  <c r="F15" s="1"/>
  <c r="E7"/>
  <c r="E15" s="1"/>
  <c r="D7"/>
  <c r="D15" s="1"/>
  <c r="C7"/>
  <c r="C15" s="1"/>
  <c r="B7"/>
  <c r="B15" s="1"/>
  <c r="G18" l="1"/>
  <c r="G20" s="1"/>
  <c r="H18"/>
  <c r="H20" s="1"/>
  <c r="H7"/>
  <c r="G7"/>
</calcChain>
</file>

<file path=xl/sharedStrings.xml><?xml version="1.0" encoding="utf-8"?>
<sst xmlns="http://schemas.openxmlformats.org/spreadsheetml/2006/main" count="20" uniqueCount="20">
  <si>
    <t>TASSI DI ASSENZA - ANNO 216</t>
  </si>
  <si>
    <t>Dati relativi al periodo:  gennaio/dicembre  2016</t>
  </si>
  <si>
    <t>servizi</t>
  </si>
  <si>
    <t xml:space="preserve">totale
 dipendenti
per servizio </t>
  </si>
  <si>
    <t>totale
 ore di assenza</t>
  </si>
  <si>
    <t>totale ore di assenza
 FERIE ESCLUSE</t>
  </si>
  <si>
    <t>totale
 ore lavorate</t>
  </si>
  <si>
    <t>totale ore lavorative</t>
  </si>
  <si>
    <t xml:space="preserve">% assenze
</t>
  </si>
  <si>
    <t xml:space="preserve">% presenza
</t>
  </si>
  <si>
    <t>Amministrazione/Contabilità</t>
  </si>
  <si>
    <t>Risorse Umane</t>
  </si>
  <si>
    <t>Servizio Informagiovani</t>
  </si>
  <si>
    <t>Servizio Mediazione Culturale</t>
  </si>
  <si>
    <t>Servizio Centro Gioco "Il Bianconiglio"</t>
  </si>
  <si>
    <t>Servizio Biblioteca</t>
  </si>
  <si>
    <t>Servizio Musei</t>
  </si>
  <si>
    <t>Personale in aspettativa sindacale art. art. 31 L.300/1970)</t>
  </si>
  <si>
    <t>media aziendale  ANNO 2016</t>
  </si>
  <si>
    <t>media mensile aziendale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</si>
</sst>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3" fontId="1" fillId="0" borderId="11" xfId="1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Border="1" applyAlignment="1">
      <alignment vertical="center"/>
    </xf>
    <xf numFmtId="43" fontId="1" fillId="0" borderId="14" xfId="1" applyFont="1" applyBorder="1" applyAlignment="1">
      <alignment vertical="center"/>
    </xf>
    <xf numFmtId="43" fontId="2" fillId="0" borderId="14" xfId="1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0" fontId="6" fillId="0" borderId="0" xfId="0" applyFont="1"/>
    <xf numFmtId="43" fontId="5" fillId="0" borderId="4" xfId="0" applyNumberFormat="1" applyFont="1" applyBorder="1" applyAlignment="1">
      <alignment vertical="center"/>
    </xf>
    <xf numFmtId="43" fontId="5" fillId="0" borderId="3" xfId="0" applyNumberFormat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orse%20Umane/Personale/trasparenza/_%20TASSI%20DI%20ASSENZA/2016/TASSI%20DI%20ASSENZA%20ANNO%202016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SSI ASSENZA 2016"/>
      <sheetName val="IV trimestre 2016"/>
      <sheetName val="III trimestre 2016"/>
      <sheetName val="II trimestre 2016"/>
      <sheetName val="I trimestre 2016"/>
      <sheetName val="amministrazione"/>
      <sheetName val="personale"/>
      <sheetName val="informagiovani"/>
      <sheetName val="biblioteca"/>
      <sheetName val="mediazione culturale"/>
      <sheetName val="bianconiglio"/>
      <sheetName val="musei"/>
    </sheetNames>
    <sheetDataSet>
      <sheetData sheetId="0"/>
      <sheetData sheetId="1">
        <row r="7">
          <cell r="C7">
            <v>146.06</v>
          </cell>
          <cell r="D7">
            <v>0</v>
          </cell>
          <cell r="E7">
            <v>791.94</v>
          </cell>
          <cell r="F7">
            <v>938</v>
          </cell>
        </row>
        <row r="8">
          <cell r="C8">
            <v>114.43</v>
          </cell>
          <cell r="D8">
            <v>0</v>
          </cell>
          <cell r="E8">
            <v>823.56999999999994</v>
          </cell>
          <cell r="F8">
            <v>938</v>
          </cell>
        </row>
        <row r="9">
          <cell r="C9">
            <v>419.79999999999995</v>
          </cell>
          <cell r="D9">
            <v>300.99</v>
          </cell>
          <cell r="E9">
            <v>759.85</v>
          </cell>
          <cell r="F9">
            <v>1179.6500000000001</v>
          </cell>
        </row>
        <row r="10">
          <cell r="C10">
            <v>146.4</v>
          </cell>
          <cell r="D10">
            <v>38</v>
          </cell>
          <cell r="E10">
            <v>1257.5999999999999</v>
          </cell>
          <cell r="F10">
            <v>1404</v>
          </cell>
        </row>
        <row r="11">
          <cell r="C11">
            <v>212.70999999999998</v>
          </cell>
          <cell r="D11">
            <v>0</v>
          </cell>
          <cell r="E11">
            <v>1545.79</v>
          </cell>
          <cell r="F11">
            <v>1758.5</v>
          </cell>
        </row>
        <row r="12">
          <cell r="C12">
            <v>661.31</v>
          </cell>
          <cell r="D12">
            <v>302.83</v>
          </cell>
          <cell r="E12">
            <v>2810.6899999999996</v>
          </cell>
          <cell r="F12">
            <v>3313.5</v>
          </cell>
        </row>
        <row r="13">
          <cell r="C13">
            <v>623.2299999999999</v>
          </cell>
          <cell r="D13">
            <v>380.44000000000005</v>
          </cell>
          <cell r="E13">
            <v>3207.0199999999995</v>
          </cell>
          <cell r="F13">
            <v>3830.25</v>
          </cell>
        </row>
      </sheetData>
      <sheetData sheetId="2">
        <row r="6">
          <cell r="C6">
            <v>108.66</v>
          </cell>
          <cell r="D6">
            <v>0</v>
          </cell>
          <cell r="E6">
            <v>879.34</v>
          </cell>
          <cell r="F6">
            <v>988</v>
          </cell>
        </row>
        <row r="7">
          <cell r="C7">
            <v>180.73999999999998</v>
          </cell>
          <cell r="D7">
            <v>22.01</v>
          </cell>
          <cell r="E7">
            <v>809.76</v>
          </cell>
          <cell r="F7">
            <v>990.5</v>
          </cell>
        </row>
        <row r="8">
          <cell r="C8">
            <v>545</v>
          </cell>
          <cell r="D8">
            <v>370.40999999999997</v>
          </cell>
          <cell r="E8">
            <v>699.16</v>
          </cell>
          <cell r="F8">
            <v>1244.1599999999999</v>
          </cell>
        </row>
        <row r="9">
          <cell r="C9">
            <v>425.90999999999997</v>
          </cell>
          <cell r="D9">
            <v>23</v>
          </cell>
          <cell r="E9">
            <v>1050.0900000000001</v>
          </cell>
          <cell r="F9">
            <v>1476</v>
          </cell>
        </row>
        <row r="10">
          <cell r="C10">
            <v>516.28</v>
          </cell>
          <cell r="D10">
            <v>53</v>
          </cell>
          <cell r="E10">
            <v>1297.22</v>
          </cell>
          <cell r="F10">
            <v>1813.5</v>
          </cell>
        </row>
        <row r="11">
          <cell r="C11">
            <v>997.75</v>
          </cell>
          <cell r="D11">
            <v>195</v>
          </cell>
          <cell r="E11">
            <v>2602.25</v>
          </cell>
          <cell r="F11">
            <v>3441.5</v>
          </cell>
        </row>
        <row r="12">
          <cell r="C12">
            <v>1047.22</v>
          </cell>
          <cell r="D12">
            <v>251.4</v>
          </cell>
          <cell r="E12">
            <v>3048.03</v>
          </cell>
          <cell r="F12">
            <v>4095.25</v>
          </cell>
        </row>
      </sheetData>
      <sheetData sheetId="3">
        <row r="6">
          <cell r="C6">
            <v>77.75</v>
          </cell>
          <cell r="D6">
            <v>6.5</v>
          </cell>
          <cell r="E6">
            <v>878.75</v>
          </cell>
          <cell r="F6">
            <v>956.5</v>
          </cell>
        </row>
        <row r="7">
          <cell r="C7">
            <v>100.51</v>
          </cell>
          <cell r="D7">
            <v>19.809999999999999</v>
          </cell>
          <cell r="E7">
            <v>853.49</v>
          </cell>
          <cell r="F7">
            <v>954</v>
          </cell>
        </row>
        <row r="8">
          <cell r="C8">
            <v>380.93</v>
          </cell>
          <cell r="D8">
            <v>305.89</v>
          </cell>
          <cell r="E8">
            <v>828.3900000000001</v>
          </cell>
          <cell r="F8">
            <v>1209.32</v>
          </cell>
        </row>
        <row r="9">
          <cell r="C9">
            <v>164.96</v>
          </cell>
          <cell r="D9">
            <v>58</v>
          </cell>
          <cell r="E9">
            <v>1266.04</v>
          </cell>
          <cell r="F9">
            <v>1431</v>
          </cell>
        </row>
        <row r="10">
          <cell r="C10">
            <v>206.66</v>
          </cell>
          <cell r="D10">
            <v>170</v>
          </cell>
          <cell r="E10">
            <v>1547.59</v>
          </cell>
          <cell r="F10">
            <v>1754.25</v>
          </cell>
        </row>
        <row r="11">
          <cell r="C11">
            <v>389.45</v>
          </cell>
          <cell r="D11">
            <v>183.56</v>
          </cell>
          <cell r="E11">
            <v>2954.55</v>
          </cell>
          <cell r="F11">
            <v>3344</v>
          </cell>
        </row>
        <row r="12">
          <cell r="C12">
            <v>567.35</v>
          </cell>
          <cell r="D12">
            <v>234.15</v>
          </cell>
          <cell r="E12">
            <v>3381.15</v>
          </cell>
          <cell r="F12">
            <v>3948.5</v>
          </cell>
        </row>
      </sheetData>
      <sheetData sheetId="4">
        <row r="6">
          <cell r="C6">
            <v>64.930000000000007</v>
          </cell>
          <cell r="D6">
            <v>15.75</v>
          </cell>
          <cell r="E6">
            <v>884.06999999999994</v>
          </cell>
          <cell r="F6">
            <v>949</v>
          </cell>
        </row>
        <row r="7">
          <cell r="C7">
            <v>32.5</v>
          </cell>
          <cell r="D7">
            <v>0</v>
          </cell>
          <cell r="E7">
            <v>916.5</v>
          </cell>
          <cell r="F7">
            <v>949</v>
          </cell>
        </row>
        <row r="8">
          <cell r="C8">
            <v>202.88</v>
          </cell>
          <cell r="D8">
            <v>30.25</v>
          </cell>
          <cell r="E8">
            <v>1012.7800000000001</v>
          </cell>
          <cell r="F8">
            <v>1215.6599999999999</v>
          </cell>
        </row>
        <row r="9">
          <cell r="C9">
            <v>171.85</v>
          </cell>
          <cell r="D9">
            <v>85.6</v>
          </cell>
          <cell r="E9">
            <v>1250.1500000000001</v>
          </cell>
          <cell r="F9">
            <v>1422</v>
          </cell>
        </row>
        <row r="10">
          <cell r="C10">
            <v>166</v>
          </cell>
          <cell r="D10">
            <v>24</v>
          </cell>
          <cell r="E10">
            <v>1559</v>
          </cell>
          <cell r="F10">
            <v>1725</v>
          </cell>
        </row>
        <row r="11">
          <cell r="C11">
            <v>361.52000000000004</v>
          </cell>
          <cell r="D11">
            <v>204.76</v>
          </cell>
          <cell r="E11">
            <v>2976.9799999999996</v>
          </cell>
          <cell r="F11">
            <v>3338.5</v>
          </cell>
        </row>
        <row r="12">
          <cell r="C12">
            <v>390.26</v>
          </cell>
          <cell r="D12">
            <v>235.5</v>
          </cell>
          <cell r="E12">
            <v>3524.99</v>
          </cell>
          <cell r="F12">
            <v>3915.25</v>
          </cell>
        </row>
      </sheetData>
      <sheetData sheetId="5">
        <row r="43">
          <cell r="C43">
            <v>2</v>
          </cell>
        </row>
      </sheetData>
      <sheetData sheetId="6">
        <row r="41">
          <cell r="C41">
            <v>2</v>
          </cell>
        </row>
      </sheetData>
      <sheetData sheetId="7">
        <row r="74">
          <cell r="C74">
            <v>3</v>
          </cell>
        </row>
      </sheetData>
      <sheetData sheetId="8">
        <row r="98">
          <cell r="C98">
            <v>8</v>
          </cell>
        </row>
      </sheetData>
      <sheetData sheetId="9">
        <row r="54">
          <cell r="C54">
            <v>3</v>
          </cell>
        </row>
      </sheetData>
      <sheetData sheetId="10">
        <row r="60">
          <cell r="C60">
            <v>4</v>
          </cell>
        </row>
      </sheetData>
      <sheetData sheetId="11">
        <row r="126">
          <cell r="C126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sqref="A1:XFD1048576"/>
    </sheetView>
  </sheetViews>
  <sheetFormatPr defaultRowHeight="15"/>
  <cols>
    <col min="1" max="1" width="52.140625" bestFit="1" customWidth="1"/>
    <col min="2" max="8" width="14.7109375" customWidth="1"/>
    <col min="257" max="257" width="52.140625" bestFit="1" customWidth="1"/>
    <col min="258" max="264" width="14.7109375" customWidth="1"/>
    <col min="513" max="513" width="52.140625" bestFit="1" customWidth="1"/>
    <col min="514" max="520" width="14.7109375" customWidth="1"/>
    <col min="769" max="769" width="52.140625" bestFit="1" customWidth="1"/>
    <col min="770" max="776" width="14.7109375" customWidth="1"/>
    <col min="1025" max="1025" width="52.140625" bestFit="1" customWidth="1"/>
    <col min="1026" max="1032" width="14.7109375" customWidth="1"/>
    <col min="1281" max="1281" width="52.140625" bestFit="1" customWidth="1"/>
    <col min="1282" max="1288" width="14.7109375" customWidth="1"/>
    <col min="1537" max="1537" width="52.140625" bestFit="1" customWidth="1"/>
    <col min="1538" max="1544" width="14.7109375" customWidth="1"/>
    <col min="1793" max="1793" width="52.140625" bestFit="1" customWidth="1"/>
    <col min="1794" max="1800" width="14.7109375" customWidth="1"/>
    <col min="2049" max="2049" width="52.140625" bestFit="1" customWidth="1"/>
    <col min="2050" max="2056" width="14.7109375" customWidth="1"/>
    <col min="2305" max="2305" width="52.140625" bestFit="1" customWidth="1"/>
    <col min="2306" max="2312" width="14.7109375" customWidth="1"/>
    <col min="2561" max="2561" width="52.140625" bestFit="1" customWidth="1"/>
    <col min="2562" max="2568" width="14.7109375" customWidth="1"/>
    <col min="2817" max="2817" width="52.140625" bestFit="1" customWidth="1"/>
    <col min="2818" max="2824" width="14.7109375" customWidth="1"/>
    <col min="3073" max="3073" width="52.140625" bestFit="1" customWidth="1"/>
    <col min="3074" max="3080" width="14.7109375" customWidth="1"/>
    <col min="3329" max="3329" width="52.140625" bestFit="1" customWidth="1"/>
    <col min="3330" max="3336" width="14.7109375" customWidth="1"/>
    <col min="3585" max="3585" width="52.140625" bestFit="1" customWidth="1"/>
    <col min="3586" max="3592" width="14.7109375" customWidth="1"/>
    <col min="3841" max="3841" width="52.140625" bestFit="1" customWidth="1"/>
    <col min="3842" max="3848" width="14.7109375" customWidth="1"/>
    <col min="4097" max="4097" width="52.140625" bestFit="1" customWidth="1"/>
    <col min="4098" max="4104" width="14.7109375" customWidth="1"/>
    <col min="4353" max="4353" width="52.140625" bestFit="1" customWidth="1"/>
    <col min="4354" max="4360" width="14.7109375" customWidth="1"/>
    <col min="4609" max="4609" width="52.140625" bestFit="1" customWidth="1"/>
    <col min="4610" max="4616" width="14.7109375" customWidth="1"/>
    <col min="4865" max="4865" width="52.140625" bestFit="1" customWidth="1"/>
    <col min="4866" max="4872" width="14.7109375" customWidth="1"/>
    <col min="5121" max="5121" width="52.140625" bestFit="1" customWidth="1"/>
    <col min="5122" max="5128" width="14.7109375" customWidth="1"/>
    <col min="5377" max="5377" width="52.140625" bestFit="1" customWidth="1"/>
    <col min="5378" max="5384" width="14.7109375" customWidth="1"/>
    <col min="5633" max="5633" width="52.140625" bestFit="1" customWidth="1"/>
    <col min="5634" max="5640" width="14.7109375" customWidth="1"/>
    <col min="5889" max="5889" width="52.140625" bestFit="1" customWidth="1"/>
    <col min="5890" max="5896" width="14.7109375" customWidth="1"/>
    <col min="6145" max="6145" width="52.140625" bestFit="1" customWidth="1"/>
    <col min="6146" max="6152" width="14.7109375" customWidth="1"/>
    <col min="6401" max="6401" width="52.140625" bestFit="1" customWidth="1"/>
    <col min="6402" max="6408" width="14.7109375" customWidth="1"/>
    <col min="6657" max="6657" width="52.140625" bestFit="1" customWidth="1"/>
    <col min="6658" max="6664" width="14.7109375" customWidth="1"/>
    <col min="6913" max="6913" width="52.140625" bestFit="1" customWidth="1"/>
    <col min="6914" max="6920" width="14.7109375" customWidth="1"/>
    <col min="7169" max="7169" width="52.140625" bestFit="1" customWidth="1"/>
    <col min="7170" max="7176" width="14.7109375" customWidth="1"/>
    <col min="7425" max="7425" width="52.140625" bestFit="1" customWidth="1"/>
    <col min="7426" max="7432" width="14.7109375" customWidth="1"/>
    <col min="7681" max="7681" width="52.140625" bestFit="1" customWidth="1"/>
    <col min="7682" max="7688" width="14.7109375" customWidth="1"/>
    <col min="7937" max="7937" width="52.140625" bestFit="1" customWidth="1"/>
    <col min="7938" max="7944" width="14.7109375" customWidth="1"/>
    <col min="8193" max="8193" width="52.140625" bestFit="1" customWidth="1"/>
    <col min="8194" max="8200" width="14.7109375" customWidth="1"/>
    <col min="8449" max="8449" width="52.140625" bestFit="1" customWidth="1"/>
    <col min="8450" max="8456" width="14.7109375" customWidth="1"/>
    <col min="8705" max="8705" width="52.140625" bestFit="1" customWidth="1"/>
    <col min="8706" max="8712" width="14.7109375" customWidth="1"/>
    <col min="8961" max="8961" width="52.140625" bestFit="1" customWidth="1"/>
    <col min="8962" max="8968" width="14.7109375" customWidth="1"/>
    <col min="9217" max="9217" width="52.140625" bestFit="1" customWidth="1"/>
    <col min="9218" max="9224" width="14.7109375" customWidth="1"/>
    <col min="9473" max="9473" width="52.140625" bestFit="1" customWidth="1"/>
    <col min="9474" max="9480" width="14.7109375" customWidth="1"/>
    <col min="9729" max="9729" width="52.140625" bestFit="1" customWidth="1"/>
    <col min="9730" max="9736" width="14.7109375" customWidth="1"/>
    <col min="9985" max="9985" width="52.140625" bestFit="1" customWidth="1"/>
    <col min="9986" max="9992" width="14.7109375" customWidth="1"/>
    <col min="10241" max="10241" width="52.140625" bestFit="1" customWidth="1"/>
    <col min="10242" max="10248" width="14.7109375" customWidth="1"/>
    <col min="10497" max="10497" width="52.140625" bestFit="1" customWidth="1"/>
    <col min="10498" max="10504" width="14.7109375" customWidth="1"/>
    <col min="10753" max="10753" width="52.140625" bestFit="1" customWidth="1"/>
    <col min="10754" max="10760" width="14.7109375" customWidth="1"/>
    <col min="11009" max="11009" width="52.140625" bestFit="1" customWidth="1"/>
    <col min="11010" max="11016" width="14.7109375" customWidth="1"/>
    <col min="11265" max="11265" width="52.140625" bestFit="1" customWidth="1"/>
    <col min="11266" max="11272" width="14.7109375" customWidth="1"/>
    <col min="11521" max="11521" width="52.140625" bestFit="1" customWidth="1"/>
    <col min="11522" max="11528" width="14.7109375" customWidth="1"/>
    <col min="11777" max="11777" width="52.140625" bestFit="1" customWidth="1"/>
    <col min="11778" max="11784" width="14.7109375" customWidth="1"/>
    <col min="12033" max="12033" width="52.140625" bestFit="1" customWidth="1"/>
    <col min="12034" max="12040" width="14.7109375" customWidth="1"/>
    <col min="12289" max="12289" width="52.140625" bestFit="1" customWidth="1"/>
    <col min="12290" max="12296" width="14.7109375" customWidth="1"/>
    <col min="12545" max="12545" width="52.140625" bestFit="1" customWidth="1"/>
    <col min="12546" max="12552" width="14.7109375" customWidth="1"/>
    <col min="12801" max="12801" width="52.140625" bestFit="1" customWidth="1"/>
    <col min="12802" max="12808" width="14.7109375" customWidth="1"/>
    <col min="13057" max="13057" width="52.140625" bestFit="1" customWidth="1"/>
    <col min="13058" max="13064" width="14.7109375" customWidth="1"/>
    <col min="13313" max="13313" width="52.140625" bestFit="1" customWidth="1"/>
    <col min="13314" max="13320" width="14.7109375" customWidth="1"/>
    <col min="13569" max="13569" width="52.140625" bestFit="1" customWidth="1"/>
    <col min="13570" max="13576" width="14.7109375" customWidth="1"/>
    <col min="13825" max="13825" width="52.140625" bestFit="1" customWidth="1"/>
    <col min="13826" max="13832" width="14.7109375" customWidth="1"/>
    <col min="14081" max="14081" width="52.140625" bestFit="1" customWidth="1"/>
    <col min="14082" max="14088" width="14.7109375" customWidth="1"/>
    <col min="14337" max="14337" width="52.140625" bestFit="1" customWidth="1"/>
    <col min="14338" max="14344" width="14.7109375" customWidth="1"/>
    <col min="14593" max="14593" width="52.140625" bestFit="1" customWidth="1"/>
    <col min="14594" max="14600" width="14.7109375" customWidth="1"/>
    <col min="14849" max="14849" width="52.140625" bestFit="1" customWidth="1"/>
    <col min="14850" max="14856" width="14.7109375" customWidth="1"/>
    <col min="15105" max="15105" width="52.140625" bestFit="1" customWidth="1"/>
    <col min="15106" max="15112" width="14.7109375" customWidth="1"/>
    <col min="15361" max="15361" width="52.140625" bestFit="1" customWidth="1"/>
    <col min="15362" max="15368" width="14.7109375" customWidth="1"/>
    <col min="15617" max="15617" width="52.140625" bestFit="1" customWidth="1"/>
    <col min="15618" max="15624" width="14.7109375" customWidth="1"/>
    <col min="15873" max="15873" width="52.140625" bestFit="1" customWidth="1"/>
    <col min="15874" max="15880" width="14.7109375" customWidth="1"/>
    <col min="16129" max="16129" width="52.140625" bestFit="1" customWidth="1"/>
    <col min="16130" max="16136" width="14.7109375" customWidth="1"/>
  </cols>
  <sheetData>
    <row r="1" spans="1:8" ht="24.95" customHeight="1">
      <c r="A1" s="1" t="s">
        <v>0</v>
      </c>
    </row>
    <row r="2" spans="1:8" ht="24.95" customHeight="1">
      <c r="A2" s="1"/>
    </row>
    <row r="3" spans="1:8" ht="24.95" customHeight="1">
      <c r="A3" s="1"/>
    </row>
    <row r="4" spans="1:8" ht="24.95" customHeight="1">
      <c r="A4" s="1"/>
    </row>
    <row r="5" spans="1:8" ht="30" customHeight="1">
      <c r="A5" s="2" t="s">
        <v>1</v>
      </c>
      <c r="B5" s="3"/>
      <c r="C5" s="3"/>
      <c r="D5" s="3"/>
      <c r="E5" s="3"/>
      <c r="F5" s="3"/>
      <c r="G5" s="3"/>
      <c r="H5" s="4"/>
    </row>
    <row r="6" spans="1:8" ht="4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</row>
    <row r="7" spans="1:8" ht="24.95" customHeight="1">
      <c r="A7" s="8" t="s">
        <v>10</v>
      </c>
      <c r="B7" s="9">
        <f>[1]amministrazione!C43</f>
        <v>2</v>
      </c>
      <c r="C7" s="10">
        <f>'[1]IV trimestre 2016'!C7+'[1]III trimestre 2016'!C6+'[1]II trimestre 2016'!C6+'[1]I trimestre 2016'!C6</f>
        <v>397.40000000000003</v>
      </c>
      <c r="D7" s="10">
        <f>'[1]IV trimestre 2016'!D7+'[1]III trimestre 2016'!D6+'[1]II trimestre 2016'!D6+'[1]I trimestre 2016'!D6</f>
        <v>22.25</v>
      </c>
      <c r="E7" s="10">
        <f>'[1]IV trimestre 2016'!E7+'[1]III trimestre 2016'!E6+'[1]II trimestre 2016'!E6+'[1]I trimestre 2016'!E6</f>
        <v>3434.1000000000004</v>
      </c>
      <c r="F7" s="10">
        <f>'[1]IV trimestre 2016'!F7+'[1]III trimestre 2016'!F6+'[1]II trimestre 2016'!F6+'[1]I trimestre 2016'!F6</f>
        <v>3831.5</v>
      </c>
      <c r="G7" s="11">
        <f>C7*100/F7</f>
        <v>10.371917003784418</v>
      </c>
      <c r="H7" s="12">
        <f>E7*100/F7</f>
        <v>89.628082996215596</v>
      </c>
    </row>
    <row r="8" spans="1:8" ht="24.95" customHeight="1">
      <c r="A8" s="13" t="s">
        <v>11</v>
      </c>
      <c r="B8" s="14">
        <f>[1]personale!C41</f>
        <v>2</v>
      </c>
      <c r="C8" s="15">
        <f>'[1]IV trimestre 2016'!C8+'[1]III trimestre 2016'!C7+'[1]II trimestre 2016'!C7+'[1]I trimestre 2016'!C7</f>
        <v>428.17999999999995</v>
      </c>
      <c r="D8" s="15">
        <f>'[1]IV trimestre 2016'!D8+'[1]III trimestre 2016'!D7+'[1]II trimestre 2016'!D7+'[1]I trimestre 2016'!D7</f>
        <v>41.82</v>
      </c>
      <c r="E8" s="15">
        <f>'[1]IV trimestre 2016'!E8+'[1]III trimestre 2016'!E7+'[1]II trimestre 2016'!E7+'[1]I trimestre 2016'!E7</f>
        <v>3403.3199999999997</v>
      </c>
      <c r="F8" s="15">
        <f>'[1]IV trimestre 2016'!F8+'[1]III trimestre 2016'!F7+'[1]II trimestre 2016'!F7+'[1]I trimestre 2016'!F7</f>
        <v>3831.5</v>
      </c>
      <c r="G8" s="16">
        <f t="shared" ref="G8:G13" si="0">C8*100/F8</f>
        <v>11.17525773195876</v>
      </c>
      <c r="H8" s="17">
        <f t="shared" ref="H8:H13" si="1">E8*100/F8</f>
        <v>88.824742268041234</v>
      </c>
    </row>
    <row r="9" spans="1:8" ht="24.95" customHeight="1">
      <c r="A9" s="13" t="s">
        <v>12</v>
      </c>
      <c r="B9" s="14">
        <f>[1]informagiovani!C74</f>
        <v>3</v>
      </c>
      <c r="C9" s="15">
        <f>'[1]IV trimestre 2016'!C9+'[1]III trimestre 2016'!C8+'[1]II trimestre 2016'!C8+'[1]I trimestre 2016'!C8</f>
        <v>1548.6100000000001</v>
      </c>
      <c r="D9" s="15">
        <f>'[1]IV trimestre 2016'!D9+'[1]III trimestre 2016'!D8+'[1]II trimestre 2016'!D8+'[1]I trimestre 2016'!D8</f>
        <v>1007.54</v>
      </c>
      <c r="E9" s="15">
        <f>'[1]IV trimestre 2016'!E9+'[1]III trimestre 2016'!E8+'[1]II trimestre 2016'!E8+'[1]I trimestre 2016'!E8</f>
        <v>3300.1800000000003</v>
      </c>
      <c r="F9" s="15">
        <f>'[1]IV trimestre 2016'!F9+'[1]III trimestre 2016'!F8+'[1]II trimestre 2016'!F8+'[1]I trimestre 2016'!F8</f>
        <v>4848.79</v>
      </c>
      <c r="G9" s="16">
        <f t="shared" si="0"/>
        <v>31.938071147647147</v>
      </c>
      <c r="H9" s="17">
        <f t="shared" si="1"/>
        <v>68.06192885235285</v>
      </c>
    </row>
    <row r="10" spans="1:8" ht="24.95" customHeight="1">
      <c r="A10" s="13" t="s">
        <v>13</v>
      </c>
      <c r="B10" s="14">
        <f>'[1]mediazione culturale'!C54</f>
        <v>3</v>
      </c>
      <c r="C10" s="15">
        <f>'[1]IV trimestre 2016'!C10+'[1]III trimestre 2016'!C9+'[1]II trimestre 2016'!C9+'[1]I trimestre 2016'!C9</f>
        <v>909.12</v>
      </c>
      <c r="D10" s="15">
        <f>'[1]IV trimestre 2016'!D10+'[1]III trimestre 2016'!D9+'[1]II trimestre 2016'!D9+'[1]I trimestre 2016'!D9</f>
        <v>204.6</v>
      </c>
      <c r="E10" s="15">
        <f>'[1]IV trimestre 2016'!E10+'[1]III trimestre 2016'!E9+'[1]II trimestre 2016'!E9+'[1]I trimestre 2016'!E9</f>
        <v>4823.88</v>
      </c>
      <c r="F10" s="15">
        <f>'[1]IV trimestre 2016'!F10+'[1]III trimestre 2016'!F9+'[1]II trimestre 2016'!F9+'[1]I trimestre 2016'!F9</f>
        <v>5733</v>
      </c>
      <c r="G10" s="16">
        <f t="shared" si="0"/>
        <v>15.857666143380429</v>
      </c>
      <c r="H10" s="17">
        <f t="shared" si="1"/>
        <v>84.142333856619572</v>
      </c>
    </row>
    <row r="11" spans="1:8" ht="24.95" customHeight="1">
      <c r="A11" s="13" t="s">
        <v>14</v>
      </c>
      <c r="B11" s="14">
        <f>[1]bianconiglio!C60</f>
        <v>4</v>
      </c>
      <c r="C11" s="15">
        <f>'[1]IV trimestre 2016'!C11+'[1]III trimestre 2016'!C10+'[1]II trimestre 2016'!C10+'[1]I trimestre 2016'!C10</f>
        <v>1101.6500000000001</v>
      </c>
      <c r="D11" s="15">
        <f>'[1]IV trimestre 2016'!D11+'[1]III trimestre 2016'!D10+'[1]II trimestre 2016'!D10+'[1]I trimestre 2016'!D10</f>
        <v>247</v>
      </c>
      <c r="E11" s="15">
        <f>'[1]IV trimestre 2016'!E11+'[1]III trimestre 2016'!E10+'[1]II trimestre 2016'!E10+'[1]I trimestre 2016'!E10</f>
        <v>5949.6</v>
      </c>
      <c r="F11" s="15">
        <f>'[1]IV trimestre 2016'!F11+'[1]III trimestre 2016'!F10+'[1]II trimestre 2016'!F10+'[1]I trimestre 2016'!F10</f>
        <v>7051.25</v>
      </c>
      <c r="G11" s="16">
        <f t="shared" si="0"/>
        <v>15.623471015777346</v>
      </c>
      <c r="H11" s="17">
        <f t="shared" si="1"/>
        <v>84.376528984222659</v>
      </c>
    </row>
    <row r="12" spans="1:8" ht="24.95" customHeight="1">
      <c r="A12" s="13" t="s">
        <v>15</v>
      </c>
      <c r="B12" s="14">
        <f>[1]biblioteca!C98</f>
        <v>8</v>
      </c>
      <c r="C12" s="15">
        <f>'[1]IV trimestre 2016'!C12+'[1]III trimestre 2016'!C11+'[1]II trimestre 2016'!C11+'[1]I trimestre 2016'!C11</f>
        <v>2410.0299999999997</v>
      </c>
      <c r="D12" s="15">
        <f>'[1]IV trimestre 2016'!D12+'[1]III trimestre 2016'!D11+'[1]II trimestre 2016'!D11+'[1]I trimestre 2016'!D11</f>
        <v>886.15</v>
      </c>
      <c r="E12" s="15">
        <f>'[1]IV trimestre 2016'!E12+'[1]III trimestre 2016'!E11+'[1]II trimestre 2016'!E11+'[1]I trimestre 2016'!E11</f>
        <v>11344.47</v>
      </c>
      <c r="F12" s="15">
        <f>'[1]IV trimestre 2016'!F12+'[1]III trimestre 2016'!F11+'[1]II trimestre 2016'!F11+'[1]I trimestre 2016'!F11</f>
        <v>13437.5</v>
      </c>
      <c r="G12" s="16">
        <f t="shared" si="0"/>
        <v>17.935106976744184</v>
      </c>
      <c r="H12" s="17">
        <f t="shared" si="1"/>
        <v>84.423962790697672</v>
      </c>
    </row>
    <row r="13" spans="1:8" ht="24.95" customHeight="1">
      <c r="A13" s="13" t="s">
        <v>16</v>
      </c>
      <c r="B13" s="14">
        <f>[1]musei!C126</f>
        <v>12</v>
      </c>
      <c r="C13" s="15">
        <f>'[1]IV trimestre 2016'!C13+'[1]III trimestre 2016'!C12+'[1]II trimestre 2016'!C12+'[1]I trimestre 2016'!C12</f>
        <v>2628.0599999999995</v>
      </c>
      <c r="D13" s="15">
        <f>'[1]IV trimestre 2016'!D13+'[1]III trimestre 2016'!D12+'[1]II trimestre 2016'!D12+'[1]I trimestre 2016'!D12</f>
        <v>1101.49</v>
      </c>
      <c r="E13" s="15">
        <f>'[1]IV trimestre 2016'!E13+'[1]III trimestre 2016'!E12+'[1]II trimestre 2016'!E12+'[1]I trimestre 2016'!E12</f>
        <v>13161.189999999999</v>
      </c>
      <c r="F13" s="15">
        <f>'[1]IV trimestre 2016'!F13+'[1]III trimestre 2016'!F12+'[1]II trimestre 2016'!F12+'[1]I trimestre 2016'!F12</f>
        <v>15789.25</v>
      </c>
      <c r="G13" s="16">
        <f t="shared" si="0"/>
        <v>16.644615798723812</v>
      </c>
      <c r="H13" s="17">
        <f t="shared" si="1"/>
        <v>83.355384201276166</v>
      </c>
    </row>
    <row r="14" spans="1:8" ht="24.95" customHeight="1">
      <c r="A14" s="18" t="s">
        <v>17</v>
      </c>
      <c r="B14" s="19">
        <v>1</v>
      </c>
      <c r="C14" s="20"/>
      <c r="D14" s="20"/>
      <c r="E14" s="20"/>
      <c r="F14" s="20"/>
      <c r="G14" s="21"/>
      <c r="H14" s="22"/>
    </row>
    <row r="15" spans="1:8" ht="24.95" customHeight="1">
      <c r="B15" s="23">
        <f>SUM(B7:B14)</f>
        <v>35</v>
      </c>
      <c r="C15" s="24">
        <f>SUM(C6:C13)</f>
        <v>9423.0499999999993</v>
      </c>
      <c r="D15" s="24">
        <f>SUM(D6:D13)</f>
        <v>3510.8499999999995</v>
      </c>
      <c r="E15" s="24">
        <f>SUM(E6:E13)</f>
        <v>45416.740000000005</v>
      </c>
      <c r="F15" s="24">
        <f>SUM(F6:F13)</f>
        <v>54522.79</v>
      </c>
    </row>
    <row r="16" spans="1:8" ht="24.95" customHeight="1"/>
    <row r="17" spans="1:8" ht="24.95" customHeight="1"/>
    <row r="18" spans="1:8" ht="24.95" customHeight="1">
      <c r="A18" s="25"/>
      <c r="C18" s="26" t="s">
        <v>18</v>
      </c>
      <c r="D18" s="26"/>
      <c r="E18" s="26"/>
      <c r="F18" s="27"/>
      <c r="G18" s="28">
        <f>C15*100/F15</f>
        <v>17.282772946872306</v>
      </c>
      <c r="H18" s="29">
        <f>E15*100/F15</f>
        <v>83.298635304613001</v>
      </c>
    </row>
    <row r="19" spans="1:8">
      <c r="G19" s="30"/>
      <c r="H19" s="30"/>
    </row>
    <row r="20" spans="1:8" ht="25.5" customHeight="1">
      <c r="C20" s="26" t="s">
        <v>19</v>
      </c>
      <c r="D20" s="26"/>
      <c r="E20" s="26"/>
      <c r="F20" s="27"/>
      <c r="G20" s="31">
        <f>G18/12</f>
        <v>1.4402310789060255</v>
      </c>
      <c r="H20" s="32">
        <f>H18/12</f>
        <v>6.9415529420510831</v>
      </c>
    </row>
  </sheetData>
  <mergeCells count="3">
    <mergeCell ref="A5:H5"/>
    <mergeCell ref="C18:F18"/>
    <mergeCell ref="C20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Rapido</dc:creator>
  <cp:lastModifiedBy>Daniela Rapido</cp:lastModifiedBy>
  <dcterms:created xsi:type="dcterms:W3CDTF">2017-07-24T11:37:26Z</dcterms:created>
  <dcterms:modified xsi:type="dcterms:W3CDTF">2017-07-24T11:38:04Z</dcterms:modified>
</cp:coreProperties>
</file>